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75" windowWidth="15015" windowHeight="10065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45621"/>
</workbook>
</file>

<file path=xl/calcChain.xml><?xml version="1.0" encoding="utf-8"?>
<calcChain xmlns="http://schemas.openxmlformats.org/spreadsheetml/2006/main">
  <c r="G14" i="1" l="1"/>
  <c r="G31" i="1"/>
  <c r="G33" i="1"/>
  <c r="M6" i="1"/>
  <c r="C7" i="1"/>
  <c r="G32" i="1"/>
  <c r="G10" i="1"/>
  <c r="J10" i="1"/>
  <c r="M10" i="1"/>
  <c r="L10" i="1"/>
  <c r="K10" i="1"/>
  <c r="M5" i="1"/>
  <c r="M4" i="1"/>
  <c r="M33" i="1"/>
  <c r="J33" i="1"/>
  <c r="M32" i="1"/>
  <c r="J32" i="1"/>
  <c r="M31" i="1"/>
  <c r="J31" i="1"/>
  <c r="O10" i="1"/>
  <c r="N10" i="1"/>
</calcChain>
</file>

<file path=xl/sharedStrings.xml><?xml version="1.0" encoding="utf-8"?>
<sst xmlns="http://schemas.openxmlformats.org/spreadsheetml/2006/main" count="124" uniqueCount="80">
  <si>
    <t>Название
Формируется автоматически</t>
  </si>
  <si>
    <t>Название</t>
  </si>
  <si>
    <t>ФКР
Код</t>
  </si>
  <si>
    <t>Код ФКР</t>
  </si>
  <si>
    <t>Формула
Раздел</t>
  </si>
  <si>
    <t>Раздел</t>
  </si>
  <si>
    <t>Формула
Подраздел</t>
  </si>
  <si>
    <t>Подраздел</t>
  </si>
  <si>
    <t xml:space="preserve">Формула
</t>
  </si>
  <si>
    <t/>
  </si>
  <si>
    <t>ЦС
Код</t>
  </si>
  <si>
    <t>Код ЦС</t>
  </si>
  <si>
    <t xml:space="preserve">Приложение 1- расходы </t>
  </si>
  <si>
    <t>Расходы за счет доходов от предпринимательской и иной приносящей доход деятельности</t>
  </si>
  <si>
    <t>Итого</t>
  </si>
  <si>
    <t>Всего расходов</t>
  </si>
  <si>
    <t>тыс. руб.</t>
  </si>
  <si>
    <t>Все</t>
  </si>
  <si>
    <t>к решению Совета депутатов</t>
  </si>
  <si>
    <t>Сумма</t>
  </si>
  <si>
    <t>Общегосударственные вопросы</t>
  </si>
  <si>
    <t>0100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</si>
  <si>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</si>
  <si>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</si>
  <si>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</si>
  <si>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</si>
  <si>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</si>
  <si>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</si>
  <si>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</t>
  </si>
  <si>
    <t>Другие общегосударственные вопросы</t>
  </si>
  <si>
    <t>0113</t>
  </si>
  <si>
    <t>13</t>
  </si>
  <si>
    <t>Национальная оборона</t>
  </si>
  <si>
    <t>0200</t>
  </si>
  <si>
    <t>Мобилизационная и вневойсковая подготовка</t>
  </si>
  <si>
    <t>0203</t>
  </si>
  <si>
    <t>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</si>
  <si>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</si>
  <si>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</si>
  <si>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</si>
  <si>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</si>
  <si>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</t>
  </si>
  <si>
    <t>Обеспечение пожарной безопасности</t>
  </si>
  <si>
    <t>0310</t>
  </si>
  <si>
    <t>10</t>
  </si>
  <si>
    <t>Другие вопросы в области национальной безопасности и правоохранительной деятельности</t>
  </si>
  <si>
    <t>0314</t>
  </si>
  <si>
    <t>14</t>
  </si>
  <si>
    <t>Жилищно-коммунальное хозяйство</t>
  </si>
  <si>
    <t>0500</t>
  </si>
  <si>
    <t>05</t>
  </si>
  <si>
    <t>Благоустройство</t>
  </si>
  <si>
    <t>0503</t>
  </si>
  <si>
    <t>Культура и кинематография</t>
  </si>
  <si>
    <t>0800</t>
  </si>
  <si>
    <t>08</t>
  </si>
  <si>
    <t>Культура</t>
  </si>
  <si>
    <t>0801</t>
  </si>
  <si>
    <t>Физическая культура и спорт</t>
  </si>
  <si>
    <t>1100</t>
  </si>
  <si>
    <t>11</t>
  </si>
  <si>
    <t>Физическая культура</t>
  </si>
  <si>
    <t>1101</t>
  </si>
  <si>
    <t>Условно утверждённые расходы</t>
  </si>
  <si>
    <t>9999</t>
  </si>
  <si>
    <t>99</t>
  </si>
  <si>
    <t>Вариант: Можгинский 2012;
Таблица: Проект 2013 (КБ).;
Данные
МО=1302110
БКД=00000000
КОСГУ=000
УБ=1122
Программы=0000
ЭД_БКД=00
ВР=000
Ведомства=000
Балансировка бюджета=20
Узлы=21</t>
  </si>
  <si>
    <t>Вариант: Можгинский 2012;
Таблица: Проект 2013 (КБ).;
Данные
МО=1302110
БКД=00000000
КОСГУ=000
УБ=1122
Программы=0000
ЭД_БКД=00
ВР=000
Ведомства=000
Балансировка бюджета=21
Узлы=21</t>
  </si>
  <si>
    <t>Вариант: Можгинский 2012;
Таблица: Проект 2013 (КБ).;
Данные
МО=1302110
БКД=00000000
КОСГУ=000
УБ=1122
Программы=0000
ЭД_БКД=00
ВР=000
Ведомства=000
Балансировка бюджета=22
Узлы=21</t>
  </si>
  <si>
    <t>Вариант: Можгинский 2012;
Таблица: Прогноз 2014 (КБ).;
Данные
%Узел Можгинского района*Маловоложикьинское</t>
  </si>
  <si>
    <t>Вариант: Можгинский 2012;
Таблица: Прогноз 2015 (КБ);
Данные
МО=1302110
БКД=00000000
КОСГУ=000
УБ=1122
Программы=0000
ЭД_БКД=00
ВР=000
Ведомства=000
Узлы=21</t>
  </si>
  <si>
    <t>Вариант=Можгинский 2012;
Табл=Проект 2013 (КБ).;
МО=1302110;
БКД=00000000;
КОСГУ=000;
УБ=1122;
Программы=0000;
ЭД_БКД=00;
ВР=000;
Ведомства=000;
Балансировка бюджета=20;
Узлы=21;</t>
  </si>
  <si>
    <t>Вариант=Можгинский 2012;
Табл=Проект 2013 (КБ).;
МО=1302110;
БКД=00000000;
КОСГУ=000;
УБ=1122;
Программы=0000;
ЭД_БКД=00;
ВР=000;
Ведомства=000;
Балансировка бюджета=21;
Узлы=21;</t>
  </si>
  <si>
    <t>Вариант=Можгинский 2012;
Табл=Проект 2013 (КБ).;
МО=1302110;
БКД=00000000;
КОСГУ=000;
УБ=1122;
Программы=0000;
ЭД_БКД=00;
ВР=000;
Ведомства=000;
Балансировка бюджета=22;
Узлы=21;</t>
  </si>
  <si>
    <t>Вариант=Можгинский 2012;
Табл=Прогноз 2014 (КБ).;
МО=1302110;
БКД=00000000;
КОСГУ=000;
УБ=1122;
Программы=0000;
ЭД_БКД=00;
ВР=000;
Ведомства=000;
Балансировка бюджета=20;
Узлы=21;</t>
  </si>
  <si>
    <t>Вариант=Можгинский 2012;
Табл=Прогноз 2014 (КБ).;
МО=1302110;
БКД=00000000;
КОСГУ=000;
УБ=1122;
Программы=0000;
ЭД_БКД=00;
ВР=000;
Ведомства=000;
Балансировка бюджета=21;
Узлы=21;</t>
  </si>
  <si>
    <t>Вариант=Можгинский 2012;
Табл=Прогноз 2014 (КБ).;
МО=1302110;
БКД=00000000;
КОСГУ=000;
УБ=1122;
Программы=0000;
ЭД_БКД=00;
ВР=000;
Ведомства=000;
Балансировка бюджета=22;
Узлы=21;</t>
  </si>
  <si>
    <t>Вариант=Можгинский 2012;
Табл=Прогноз 2015 (КБ);
МО=1302110;
БКД=00000000;
КОСГУ=000;
УБ=1122;
Программы=0000;
ЭД_БКД=00;
ВР=000;
Ведомства=000;
Балансировка бюджета=20;
Узлы=21;</t>
  </si>
  <si>
    <t>Вариант=Можгинский 2012;
Табл=Прогноз 2015 (КБ);
МО=1302110;
БКД=00000000;
КОСГУ=000;
УБ=1122;
Программы=0000;
ЭД_БКД=00;
ВР=000;
Ведомства=000;
Балансировка бюджета=21;
Узлы=21;</t>
  </si>
  <si>
    <t>Вариант=Можгинский 2012;
Табл=Прогноз 2015 (КБ);
МО=1302110;
БКД=00000000;
КОСГУ=000;
УБ=1122;
Программы=0000;
ЭД_БКД=00;
ВР=000;
Ведомства=000;
Балансировка бюджета=22;
Узлы=21;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</si>
</sst>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0" borderId="0" xfId="0" applyNumberFormat="1"/>
    <xf numFmtId="49" fontId="1" fillId="0" borderId="0" xfId="0" quotePrefix="1" applyNumberFormat="1" applyFont="1" applyAlignment="1">
      <alignment wrapText="1"/>
    </xf>
    <xf numFmtId="49" fontId="5" fillId="0" borderId="0" xfId="0" quotePrefix="1" applyNumberFormat="1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49" fontId="5" fillId="0" borderId="0" xfId="0" applyNumberFormat="1" applyFont="1" applyAlignment="1">
      <alignment wrapText="1"/>
    </xf>
    <xf numFmtId="49" fontId="2" fillId="0" borderId="1" xfId="0" quotePrefix="1" applyNumberFormat="1" applyFont="1" applyBorder="1" applyAlignment="1">
      <alignment horizontal="center" wrapText="1"/>
    </xf>
    <xf numFmtId="49" fontId="7" fillId="0" borderId="1" xfId="0" quotePrefix="1" applyNumberFormat="1" applyFont="1" applyBorder="1" applyAlignment="1">
      <alignment wrapText="1"/>
    </xf>
    <xf numFmtId="49" fontId="3" fillId="0" borderId="1" xfId="0" quotePrefix="1" applyNumberFormat="1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49" fontId="0" fillId="0" borderId="3" xfId="0" applyNumberFormat="1" applyBorder="1"/>
    <xf numFmtId="49" fontId="0" fillId="0" borderId="4" xfId="0" applyNumberFormat="1" applyBorder="1"/>
    <xf numFmtId="49" fontId="0" fillId="0" borderId="3" xfId="0" applyNumberFormat="1" applyBorder="1" applyAlignment="1"/>
    <xf numFmtId="49" fontId="0" fillId="0" borderId="4" xfId="0" applyNumberFormat="1" applyBorder="1" applyAlignment="1"/>
    <xf numFmtId="49" fontId="5" fillId="0" borderId="2" xfId="0" applyNumberFormat="1" applyFont="1" applyBorder="1" applyAlignment="1"/>
    <xf numFmtId="49" fontId="1" fillId="0" borderId="5" xfId="0" quotePrefix="1" applyNumberFormat="1" applyFont="1" applyBorder="1" applyAlignment="1">
      <alignment wrapText="1"/>
    </xf>
    <xf numFmtId="0" fontId="0" fillId="0" borderId="0" xfId="0" applyBorder="1" applyAlignment="1"/>
    <xf numFmtId="49" fontId="7" fillId="0" borderId="0" xfId="0" applyNumberFormat="1" applyFont="1" applyAlignment="1">
      <alignment wrapText="1"/>
    </xf>
    <xf numFmtId="0" fontId="0" fillId="0" borderId="0" xfId="0" applyNumberFormat="1" applyBorder="1" applyAlignment="1"/>
    <xf numFmtId="49" fontId="0" fillId="0" borderId="0" xfId="0" applyNumberFormat="1" applyBorder="1"/>
    <xf numFmtId="0" fontId="4" fillId="0" borderId="0" xfId="0" applyNumberFormat="1" applyFont="1" applyBorder="1" applyAlignment="1">
      <alignment vertical="center" wrapText="1"/>
    </xf>
    <xf numFmtId="49" fontId="5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Alignment="1">
      <alignment wrapText="1"/>
    </xf>
    <xf numFmtId="49" fontId="5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49" fontId="9" fillId="0" borderId="0" xfId="0" quotePrefix="1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0" fontId="3" fillId="0" borderId="1" xfId="0" quotePrefix="1" applyFont="1" applyFill="1" applyBorder="1" applyAlignment="1">
      <alignment shrinkToFit="1"/>
    </xf>
    <xf numFmtId="0" fontId="0" fillId="0" borderId="0" xfId="0" applyFill="1"/>
    <xf numFmtId="0" fontId="0" fillId="0" borderId="0" xfId="0" applyNumberFormat="1" applyAlignment="1"/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49" fontId="10" fillId="0" borderId="0" xfId="0" quotePrefix="1" applyNumberFormat="1" applyFont="1" applyAlignment="1">
      <alignment wrapText="1"/>
    </xf>
    <xf numFmtId="49" fontId="10" fillId="0" borderId="0" xfId="0" quotePrefix="1" applyNumberFormat="1" applyFont="1" applyBorder="1" applyAlignment="1">
      <alignment wrapText="1"/>
    </xf>
    <xf numFmtId="0" fontId="10" fillId="0" borderId="0" xfId="0" quotePrefix="1" applyFont="1" applyFill="1" applyAlignment="1">
      <alignment wrapText="1"/>
    </xf>
    <xf numFmtId="0" fontId="10" fillId="0" borderId="0" xfId="0" applyFont="1" applyAlignment="1">
      <alignment wrapText="1"/>
    </xf>
    <xf numFmtId="0" fontId="5" fillId="0" borderId="0" xfId="0" quotePrefix="1" applyFont="1" applyFill="1" applyAlignment="1">
      <alignment wrapText="1"/>
    </xf>
    <xf numFmtId="0" fontId="6" fillId="0" borderId="0" xfId="0" quotePrefix="1" applyFont="1" applyFill="1" applyBorder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1" xfId="0" applyFont="1" applyFill="1" applyBorder="1" applyAlignment="1">
      <alignment shrinkToFit="1"/>
    </xf>
    <xf numFmtId="0" fontId="6" fillId="0" borderId="1" xfId="0" applyFont="1" applyFill="1" applyBorder="1" applyAlignment="1">
      <alignment shrinkToFit="1"/>
    </xf>
    <xf numFmtId="49" fontId="7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Fill="1" applyBorder="1"/>
    <xf numFmtId="0" fontId="1" fillId="0" borderId="0" xfId="0" applyNumberFormat="1" applyFont="1" applyBorder="1" applyAlignment="1">
      <alignment horizontal="right"/>
    </xf>
    <xf numFmtId="49" fontId="2" fillId="0" borderId="0" xfId="0" quotePrefix="1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5" fillId="0" borderId="5" xfId="0" quotePrefix="1" applyNumberFormat="1" applyFont="1" applyBorder="1" applyAlignment="1">
      <alignment wrapText="1"/>
    </xf>
    <xf numFmtId="49" fontId="8" fillId="0" borderId="1" xfId="0" quotePrefix="1" applyNumberFormat="1" applyFont="1" applyBorder="1" applyAlignment="1">
      <alignment horizontal="center" wrapText="1"/>
    </xf>
    <xf numFmtId="49" fontId="9" fillId="0" borderId="1" xfId="0" quotePrefix="1" applyNumberFormat="1" applyFont="1" applyBorder="1" applyAlignment="1">
      <alignment wrapText="1"/>
    </xf>
    <xf numFmtId="49" fontId="6" fillId="0" borderId="1" xfId="0" quotePrefix="1" applyNumberFormat="1" applyFont="1" applyBorder="1" applyAlignment="1">
      <alignment wrapText="1"/>
    </xf>
    <xf numFmtId="0" fontId="6" fillId="0" borderId="1" xfId="0" quotePrefix="1" applyFont="1" applyFill="1" applyBorder="1" applyAlignment="1">
      <alignment shrinkToFit="1"/>
    </xf>
    <xf numFmtId="0" fontId="4" fillId="0" borderId="0" xfId="0" applyNumberFormat="1" applyFont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textRotation="90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33"/>
  <sheetViews>
    <sheetView tabSelected="1" topLeftCell="C20" workbookViewId="0">
      <selection activeCell="G17" sqref="G17"/>
    </sheetView>
  </sheetViews>
  <sheetFormatPr defaultRowHeight="12.75" x14ac:dyDescent="0.2"/>
  <cols>
    <col min="1" max="1" width="10.6640625" style="1" hidden="1" customWidth="1"/>
    <col min="2" max="2" width="11" style="21" hidden="1" customWidth="1"/>
    <col min="3" max="3" width="3.83203125" style="1" customWidth="1"/>
    <col min="4" max="4" width="3.6640625" style="1" customWidth="1"/>
    <col min="5" max="5" width="5.33203125" style="19" customWidth="1"/>
    <col min="6" max="6" width="57" style="1" customWidth="1"/>
    <col min="7" max="7" width="12" style="31" customWidth="1"/>
    <col min="8" max="9" width="12" style="31" hidden="1" customWidth="1"/>
    <col min="10" max="10" width="12" style="31" customWidth="1"/>
    <col min="11" max="12" width="12" style="31" hidden="1" customWidth="1"/>
    <col min="13" max="13" width="12" style="31" customWidth="1"/>
    <col min="14" max="15" width="16.83203125" style="31" hidden="1" customWidth="1"/>
  </cols>
  <sheetData>
    <row r="1" spans="1:15" s="4" customFormat="1" ht="15" hidden="1" customHeight="1" x14ac:dyDescent="0.25">
      <c r="A1" s="2"/>
      <c r="B1" s="17"/>
      <c r="C1" s="8"/>
      <c r="D1" s="8"/>
      <c r="E1" s="9"/>
      <c r="F1" s="10"/>
      <c r="G1" s="30"/>
      <c r="H1" s="30"/>
      <c r="I1" s="30"/>
      <c r="J1" s="30"/>
      <c r="K1" s="30"/>
      <c r="L1" s="30"/>
      <c r="M1" s="30"/>
      <c r="N1" s="30"/>
      <c r="O1" s="30"/>
    </row>
    <row r="2" spans="1:15" ht="15" x14ac:dyDescent="0.25">
      <c r="B2" s="18"/>
      <c r="C2" s="21"/>
      <c r="D2" s="21"/>
      <c r="E2" s="46"/>
      <c r="F2" s="18"/>
      <c r="J2" s="48"/>
      <c r="K2" s="48"/>
      <c r="L2" s="48"/>
      <c r="M2" s="47" t="s">
        <v>12</v>
      </c>
    </row>
    <row r="3" spans="1:15" ht="15" x14ac:dyDescent="0.25">
      <c r="B3" s="20"/>
      <c r="C3" s="21"/>
      <c r="D3" s="21"/>
      <c r="E3" s="46"/>
      <c r="F3" s="20"/>
      <c r="J3" s="48"/>
      <c r="K3" s="48"/>
      <c r="L3" s="48"/>
      <c r="M3" s="49" t="s">
        <v>18</v>
      </c>
    </row>
    <row r="4" spans="1:15" ht="15" x14ac:dyDescent="0.25">
      <c r="B4" s="20"/>
      <c r="F4" s="32"/>
      <c r="M4" s="33" t="str">
        <f>"муниципального образования """&amp;RIGHT(J12,LEN(J12)-FIND("*",J12,1))&amp;""""</f>
        <v>муниципального образования "Маловоложикьинское"</v>
      </c>
    </row>
    <row r="5" spans="1:15" ht="15" x14ac:dyDescent="0.25">
      <c r="B5" s="20"/>
      <c r="F5" s="32"/>
      <c r="M5" s="33" t="str">
        <f>MID(J12,FIND("Узел",J12,1)+5,FIND("*",J12,1)-FIND("Узел",J12,1)-5)&amp; " Удмуртской Республики"</f>
        <v>Можгинского района Удмуртской Республики</v>
      </c>
    </row>
    <row r="6" spans="1:15" ht="15" x14ac:dyDescent="0.25">
      <c r="M6" s="34" t="str">
        <f>"от 29 декабря "&amp;MID(J11,FIND("Прогноз",J11,1)+8,4)-2&amp;" года  № 7.2"</f>
        <v>от 29 декабря 2012 года  № 7.2</v>
      </c>
    </row>
    <row r="7" spans="1:15" ht="58.5" customHeight="1" x14ac:dyDescent="0.2">
      <c r="B7" s="22"/>
      <c r="C7" s="58" t="str">
        <f>"Функциональная классификация расходов бюджета муниципального образования """&amp;MID(J12,FIND("*",J12,1)+1,LEN(J12)-FIND("*",J12,1))&amp;""" "&amp;MID(J12,FIND("%",J12,1)+5,FIND("*",J12,1)-FIND("%",J12,1)-5)&amp;" на плановый период "&amp;MID(G12,FIND("Проект",G12,1)+7,4)&amp;" - "&amp;MID(M12,FIND("Прогноз",M12,1)+8,4)&amp;" г.г."</f>
        <v>Функциональная классификация расходов бюджета муниципального образования "Маловоложикьинское"  Можгинского района на плановый период 2013 - 2015 г.г.</v>
      </c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5" x14ac:dyDescent="0.2">
      <c r="J8" s="35"/>
      <c r="K8" s="35"/>
      <c r="L8" s="35"/>
      <c r="M8" s="6" t="s">
        <v>16</v>
      </c>
      <c r="N8" s="35"/>
      <c r="O8" s="35"/>
    </row>
    <row r="9" spans="1:15" x14ac:dyDescent="0.2">
      <c r="C9" s="59" t="s">
        <v>5</v>
      </c>
      <c r="D9" s="59" t="s">
        <v>7</v>
      </c>
      <c r="E9" s="60" t="s">
        <v>1</v>
      </c>
      <c r="F9" s="60"/>
      <c r="G9" s="61" t="s">
        <v>19</v>
      </c>
      <c r="H9" s="61"/>
      <c r="I9" s="61"/>
      <c r="J9" s="61"/>
      <c r="K9" s="61"/>
      <c r="L9" s="61"/>
      <c r="M9" s="61"/>
      <c r="N9" s="35"/>
      <c r="O9" s="35"/>
    </row>
    <row r="10" spans="1:15" s="4" customFormat="1" ht="53.25" customHeight="1" x14ac:dyDescent="0.25">
      <c r="A10" s="2"/>
      <c r="B10" s="50"/>
      <c r="C10" s="59"/>
      <c r="D10" s="59"/>
      <c r="E10" s="60"/>
      <c r="F10" s="60"/>
      <c r="G10" s="36" t="str">
        <f>MID(G12,FIND("Проект",G12,1)+7,4)&amp;" год"</f>
        <v>2013 год</v>
      </c>
      <c r="H10" s="36">
        <v>20</v>
      </c>
      <c r="I10" s="36">
        <v>22</v>
      </c>
      <c r="J10" s="36" t="str">
        <f>MID(J12,FIND("Прогноз",J12,1)+8,4)&amp;" год"</f>
        <v>2014 год</v>
      </c>
      <c r="K10" s="36" t="str">
        <f>MID(K12,FIND("Прогноз",K12,1)+8,4)&amp;" ББ="&amp;LEFT(RIGHT(K11,12),2)</f>
        <v>2014 ББ=20</v>
      </c>
      <c r="L10" s="36" t="str">
        <f>MID(L12,FIND("Прогноз",L12,1)+8,4)&amp;" ББ="&amp;LEFT(RIGHT(L11,12),2)</f>
        <v>2014 ББ=22</v>
      </c>
      <c r="M10" s="36" t="str">
        <f>MID(M12,FIND("Прогноз",M12,1)+8,4)&amp;" год"</f>
        <v>2015 год</v>
      </c>
      <c r="N10" s="51" t="str">
        <f>MID(N12,FIND("Прогноз",N12,1)+8,4)&amp;" ББ="&amp;LEFT(RIGHT(N11,12),2)</f>
        <v>2015 ББ=20</v>
      </c>
      <c r="O10" s="36" t="str">
        <f>MID(O12,FIND("Прогноз",O12,1)+8,4)&amp;" ББ="&amp;LEFT(RIGHT(O11,12),2)</f>
        <v>2015 ББ=22</v>
      </c>
    </row>
    <row r="11" spans="1:15" s="40" customFormat="1" ht="61.5" hidden="1" customHeight="1" x14ac:dyDescent="0.2">
      <c r="A11" s="37" t="s">
        <v>2</v>
      </c>
      <c r="B11" s="38" t="s">
        <v>10</v>
      </c>
      <c r="C11" s="37" t="s">
        <v>4</v>
      </c>
      <c r="D11" s="37" t="s">
        <v>6</v>
      </c>
      <c r="E11" s="37" t="s">
        <v>8</v>
      </c>
      <c r="F11" s="37" t="s">
        <v>0</v>
      </c>
      <c r="G11" s="39" t="s">
        <v>72</v>
      </c>
      <c r="H11" s="39" t="s">
        <v>71</v>
      </c>
      <c r="I11" s="39" t="s">
        <v>73</v>
      </c>
      <c r="J11" s="39" t="s">
        <v>75</v>
      </c>
      <c r="K11" s="39" t="s">
        <v>74</v>
      </c>
      <c r="L11" s="39" t="s">
        <v>76</v>
      </c>
      <c r="M11" s="39" t="s">
        <v>78</v>
      </c>
      <c r="N11" s="39" t="s">
        <v>77</v>
      </c>
      <c r="O11" s="39" t="s">
        <v>79</v>
      </c>
    </row>
    <row r="12" spans="1:15" s="5" customFormat="1" ht="82.5" hidden="1" customHeight="1" x14ac:dyDescent="0.2">
      <c r="A12" s="3" t="s">
        <v>3</v>
      </c>
      <c r="B12" s="23" t="s">
        <v>11</v>
      </c>
      <c r="C12" s="3" t="s">
        <v>5</v>
      </c>
      <c r="D12" s="3" t="s">
        <v>7</v>
      </c>
      <c r="E12" s="24" t="s">
        <v>9</v>
      </c>
      <c r="F12" s="3" t="s">
        <v>1</v>
      </c>
      <c r="G12" s="41" t="s">
        <v>67</v>
      </c>
      <c r="H12" s="41" t="s">
        <v>66</v>
      </c>
      <c r="I12" s="41" t="s">
        <v>68</v>
      </c>
      <c r="J12" s="41" t="s">
        <v>69</v>
      </c>
      <c r="K12" s="41" t="s">
        <v>69</v>
      </c>
      <c r="L12" s="41" t="s">
        <v>69</v>
      </c>
      <c r="M12" s="41" t="s">
        <v>70</v>
      </c>
      <c r="N12" s="41" t="s">
        <v>70</v>
      </c>
      <c r="O12" s="41" t="s">
        <v>70</v>
      </c>
    </row>
    <row r="13" spans="1:15" s="5" customFormat="1" ht="14.25" hidden="1" x14ac:dyDescent="0.2">
      <c r="A13" s="7" t="s">
        <v>9</v>
      </c>
      <c r="B13" s="25" t="s">
        <v>9</v>
      </c>
      <c r="C13" s="26" t="s">
        <v>9</v>
      </c>
      <c r="D13" s="26" t="s">
        <v>9</v>
      </c>
      <c r="E13" s="27"/>
      <c r="F13" s="28" t="s">
        <v>17</v>
      </c>
      <c r="G13" s="52">
        <v>1925.4</v>
      </c>
      <c r="H13" s="52">
        <v>1925.4</v>
      </c>
      <c r="I13" s="52"/>
      <c r="J13" s="42">
        <v>1950.8</v>
      </c>
      <c r="K13" s="42">
        <v>1950.8</v>
      </c>
      <c r="L13" s="42"/>
      <c r="M13" s="42">
        <v>2006.2</v>
      </c>
      <c r="N13" s="42">
        <v>2006.2</v>
      </c>
      <c r="O13" s="42"/>
    </row>
    <row r="14" spans="1:15" s="5" customFormat="1" ht="14.25" x14ac:dyDescent="0.2">
      <c r="A14" s="3" t="s">
        <v>21</v>
      </c>
      <c r="B14" s="53" t="s">
        <v>9</v>
      </c>
      <c r="C14" s="54" t="s">
        <v>22</v>
      </c>
      <c r="D14" s="54"/>
      <c r="E14" s="55"/>
      <c r="F14" s="56" t="s">
        <v>20</v>
      </c>
      <c r="G14" s="57">
        <f>G15+G16+G17</f>
        <v>1063.5999999999999</v>
      </c>
      <c r="H14" s="57">
        <v>983.6</v>
      </c>
      <c r="I14" s="57"/>
      <c r="J14" s="57">
        <v>988.8</v>
      </c>
      <c r="K14" s="57">
        <v>988.8</v>
      </c>
      <c r="L14" s="57"/>
      <c r="M14" s="57">
        <v>994.5</v>
      </c>
      <c r="N14" s="57">
        <v>994.5</v>
      </c>
      <c r="O14" s="57"/>
    </row>
    <row r="15" spans="1:15" s="4" customFormat="1" ht="24.75" x14ac:dyDescent="0.25">
      <c r="A15" s="2" t="s">
        <v>24</v>
      </c>
      <c r="B15" s="17" t="s">
        <v>9</v>
      </c>
      <c r="C15" s="8" t="s">
        <v>22</v>
      </c>
      <c r="D15" s="8" t="s">
        <v>25</v>
      </c>
      <c r="E15" s="9"/>
      <c r="F15" s="10" t="s">
        <v>23</v>
      </c>
      <c r="G15" s="30">
        <v>371.4</v>
      </c>
      <c r="H15" s="30">
        <v>346.4</v>
      </c>
      <c r="I15" s="30"/>
      <c r="J15" s="30">
        <v>346.4</v>
      </c>
      <c r="K15" s="30">
        <v>346.4</v>
      </c>
      <c r="L15" s="30"/>
      <c r="M15" s="30">
        <v>346.4</v>
      </c>
      <c r="N15" s="30">
        <v>346.4</v>
      </c>
      <c r="O15" s="30"/>
    </row>
    <row r="16" spans="1:15" s="4" customFormat="1" ht="36.75" x14ac:dyDescent="0.25">
      <c r="A16" s="2" t="s">
        <v>27</v>
      </c>
      <c r="B16" s="17" t="s">
        <v>9</v>
      </c>
      <c r="C16" s="8" t="s">
        <v>22</v>
      </c>
      <c r="D16" s="8" t="s">
        <v>28</v>
      </c>
      <c r="E16" s="9"/>
      <c r="F16" s="10" t="s">
        <v>26</v>
      </c>
      <c r="G16" s="30">
        <v>688.7</v>
      </c>
      <c r="H16" s="30">
        <v>633.70000000000005</v>
      </c>
      <c r="I16" s="30"/>
      <c r="J16" s="30">
        <v>638.9</v>
      </c>
      <c r="K16" s="30">
        <v>638.9</v>
      </c>
      <c r="L16" s="30"/>
      <c r="M16" s="30">
        <v>644.6</v>
      </c>
      <c r="N16" s="30">
        <v>644.6</v>
      </c>
      <c r="O16" s="30"/>
    </row>
    <row r="17" spans="1:15" s="4" customFormat="1" ht="15" x14ac:dyDescent="0.25">
      <c r="A17" s="2" t="s">
        <v>30</v>
      </c>
      <c r="B17" s="17" t="s">
        <v>9</v>
      </c>
      <c r="C17" s="8" t="s">
        <v>22</v>
      </c>
      <c r="D17" s="8" t="s">
        <v>31</v>
      </c>
      <c r="E17" s="9"/>
      <c r="F17" s="10" t="s">
        <v>29</v>
      </c>
      <c r="G17" s="30">
        <v>3.5</v>
      </c>
      <c r="H17" s="30">
        <v>3.5</v>
      </c>
      <c r="I17" s="30"/>
      <c r="J17" s="30">
        <v>3.5</v>
      </c>
      <c r="K17" s="30">
        <v>3.5</v>
      </c>
      <c r="L17" s="30"/>
      <c r="M17" s="30">
        <v>3.5</v>
      </c>
      <c r="N17" s="30">
        <v>3.5</v>
      </c>
      <c r="O17" s="30"/>
    </row>
    <row r="18" spans="1:15" s="5" customFormat="1" ht="14.25" x14ac:dyDescent="0.2">
      <c r="A18" s="3" t="s">
        <v>33</v>
      </c>
      <c r="B18" s="53" t="s">
        <v>9</v>
      </c>
      <c r="C18" s="54" t="s">
        <v>25</v>
      </c>
      <c r="D18" s="54"/>
      <c r="E18" s="55"/>
      <c r="F18" s="56" t="s">
        <v>32</v>
      </c>
      <c r="G18" s="57">
        <v>55.8</v>
      </c>
      <c r="H18" s="57">
        <v>55.8</v>
      </c>
      <c r="I18" s="57"/>
      <c r="J18" s="57">
        <v>57</v>
      </c>
      <c r="K18" s="57">
        <v>57</v>
      </c>
      <c r="L18" s="57"/>
      <c r="M18" s="57">
        <v>57</v>
      </c>
      <c r="N18" s="57">
        <v>57</v>
      </c>
      <c r="O18" s="57"/>
    </row>
    <row r="19" spans="1:15" s="4" customFormat="1" ht="15" x14ac:dyDescent="0.25">
      <c r="A19" s="2" t="s">
        <v>35</v>
      </c>
      <c r="B19" s="17" t="s">
        <v>9</v>
      </c>
      <c r="C19" s="8" t="s">
        <v>25</v>
      </c>
      <c r="D19" s="8" t="s">
        <v>36</v>
      </c>
      <c r="E19" s="9"/>
      <c r="F19" s="10" t="s">
        <v>34</v>
      </c>
      <c r="G19" s="30">
        <v>55.8</v>
      </c>
      <c r="H19" s="30">
        <v>55.8</v>
      </c>
      <c r="I19" s="30"/>
      <c r="J19" s="30">
        <v>57</v>
      </c>
      <c r="K19" s="30">
        <v>57</v>
      </c>
      <c r="L19" s="30"/>
      <c r="M19" s="30">
        <v>57</v>
      </c>
      <c r="N19" s="30">
        <v>57</v>
      </c>
      <c r="O19" s="30"/>
    </row>
    <row r="20" spans="1:15" s="5" customFormat="1" ht="24" x14ac:dyDescent="0.2">
      <c r="A20" s="3" t="s">
        <v>38</v>
      </c>
      <c r="B20" s="53" t="s">
        <v>9</v>
      </c>
      <c r="C20" s="54" t="s">
        <v>36</v>
      </c>
      <c r="D20" s="54"/>
      <c r="E20" s="55"/>
      <c r="F20" s="56" t="s">
        <v>37</v>
      </c>
      <c r="G20" s="57">
        <v>10</v>
      </c>
      <c r="H20" s="57">
        <v>10</v>
      </c>
      <c r="I20" s="57"/>
      <c r="J20" s="57">
        <v>18</v>
      </c>
      <c r="K20" s="57">
        <v>18</v>
      </c>
      <c r="L20" s="57"/>
      <c r="M20" s="57">
        <v>18</v>
      </c>
      <c r="N20" s="57">
        <v>18</v>
      </c>
      <c r="O20" s="57"/>
    </row>
    <row r="21" spans="1:15" s="4" customFormat="1" ht="24.75" x14ac:dyDescent="0.25">
      <c r="A21" s="2" t="s">
        <v>40</v>
      </c>
      <c r="B21" s="17" t="s">
        <v>9</v>
      </c>
      <c r="C21" s="8" t="s">
        <v>36</v>
      </c>
      <c r="D21" s="8" t="s">
        <v>41</v>
      </c>
      <c r="E21" s="9"/>
      <c r="F21" s="10" t="s">
        <v>39</v>
      </c>
      <c r="G21" s="30">
        <v>5</v>
      </c>
      <c r="H21" s="30">
        <v>5</v>
      </c>
      <c r="I21" s="30"/>
      <c r="J21" s="30">
        <v>9</v>
      </c>
      <c r="K21" s="30">
        <v>9</v>
      </c>
      <c r="L21" s="30"/>
      <c r="M21" s="30">
        <v>9</v>
      </c>
      <c r="N21" s="30">
        <v>9</v>
      </c>
      <c r="O21" s="30"/>
    </row>
    <row r="22" spans="1:15" s="4" customFormat="1" ht="15" x14ac:dyDescent="0.25">
      <c r="A22" s="2" t="s">
        <v>43</v>
      </c>
      <c r="B22" s="17" t="s">
        <v>9</v>
      </c>
      <c r="C22" s="8" t="s">
        <v>36</v>
      </c>
      <c r="D22" s="8" t="s">
        <v>44</v>
      </c>
      <c r="E22" s="9"/>
      <c r="F22" s="10" t="s">
        <v>42</v>
      </c>
      <c r="G22" s="30">
        <v>5</v>
      </c>
      <c r="H22" s="30">
        <v>5</v>
      </c>
      <c r="I22" s="30"/>
      <c r="J22" s="30">
        <v>9</v>
      </c>
      <c r="K22" s="30">
        <v>9</v>
      </c>
      <c r="L22" s="30"/>
      <c r="M22" s="30">
        <v>9</v>
      </c>
      <c r="N22" s="30">
        <v>9</v>
      </c>
      <c r="O22" s="30"/>
    </row>
    <row r="23" spans="1:15" s="4" customFormat="1" ht="24.75" x14ac:dyDescent="0.25">
      <c r="A23" s="2" t="s">
        <v>46</v>
      </c>
      <c r="B23" s="17" t="s">
        <v>9</v>
      </c>
      <c r="C23" s="8" t="s">
        <v>36</v>
      </c>
      <c r="D23" s="8" t="s">
        <v>47</v>
      </c>
      <c r="E23" s="9"/>
      <c r="F23" s="10" t="s">
        <v>45</v>
      </c>
      <c r="G23" s="30"/>
      <c r="H23" s="30"/>
      <c r="I23" s="30"/>
      <c r="J23" s="30"/>
      <c r="K23" s="30"/>
      <c r="L23" s="30"/>
      <c r="M23" s="30"/>
      <c r="N23" s="30"/>
      <c r="O23" s="30"/>
    </row>
    <row r="24" spans="1:15" s="5" customFormat="1" ht="14.25" x14ac:dyDescent="0.2">
      <c r="A24" s="3" t="s">
        <v>49</v>
      </c>
      <c r="B24" s="53" t="s">
        <v>9</v>
      </c>
      <c r="C24" s="54" t="s">
        <v>50</v>
      </c>
      <c r="D24" s="54"/>
      <c r="E24" s="55"/>
      <c r="F24" s="56" t="s">
        <v>48</v>
      </c>
      <c r="G24" s="57">
        <v>140</v>
      </c>
      <c r="H24" s="57">
        <v>50</v>
      </c>
      <c r="I24" s="57"/>
      <c r="J24" s="57">
        <v>62</v>
      </c>
      <c r="K24" s="57">
        <v>62</v>
      </c>
      <c r="L24" s="57"/>
      <c r="M24" s="57">
        <v>104.7</v>
      </c>
      <c r="N24" s="57">
        <v>104.7</v>
      </c>
      <c r="O24" s="57"/>
    </row>
    <row r="25" spans="1:15" s="4" customFormat="1" ht="15" x14ac:dyDescent="0.25">
      <c r="A25" s="2" t="s">
        <v>52</v>
      </c>
      <c r="B25" s="17" t="s">
        <v>9</v>
      </c>
      <c r="C25" s="8" t="s">
        <v>50</v>
      </c>
      <c r="D25" s="8" t="s">
        <v>36</v>
      </c>
      <c r="E25" s="9"/>
      <c r="F25" s="10" t="s">
        <v>51</v>
      </c>
      <c r="G25" s="30">
        <v>140</v>
      </c>
      <c r="H25" s="30">
        <v>50</v>
      </c>
      <c r="I25" s="30"/>
      <c r="J25" s="30">
        <v>62</v>
      </c>
      <c r="K25" s="30">
        <v>62</v>
      </c>
      <c r="L25" s="30"/>
      <c r="M25" s="30">
        <v>104.7</v>
      </c>
      <c r="N25" s="30">
        <v>104.7</v>
      </c>
      <c r="O25" s="30"/>
    </row>
    <row r="26" spans="1:15" s="5" customFormat="1" ht="14.25" x14ac:dyDescent="0.2">
      <c r="A26" s="3" t="s">
        <v>54</v>
      </c>
      <c r="B26" s="53" t="s">
        <v>9</v>
      </c>
      <c r="C26" s="54" t="s">
        <v>55</v>
      </c>
      <c r="D26" s="54"/>
      <c r="E26" s="55"/>
      <c r="F26" s="56" t="s">
        <v>53</v>
      </c>
      <c r="G26" s="57">
        <v>819</v>
      </c>
      <c r="H26" s="57">
        <v>819</v>
      </c>
      <c r="I26" s="57"/>
      <c r="J26" s="57">
        <v>766.2</v>
      </c>
      <c r="K26" s="57">
        <v>766.2</v>
      </c>
      <c r="L26" s="57"/>
      <c r="M26" s="57">
        <v>721.6</v>
      </c>
      <c r="N26" s="57">
        <v>721.6</v>
      </c>
      <c r="O26" s="57"/>
    </row>
    <row r="27" spans="1:15" s="4" customFormat="1" ht="15" x14ac:dyDescent="0.25">
      <c r="A27" s="2" t="s">
        <v>57</v>
      </c>
      <c r="B27" s="17" t="s">
        <v>9</v>
      </c>
      <c r="C27" s="8" t="s">
        <v>55</v>
      </c>
      <c r="D27" s="8" t="s">
        <v>22</v>
      </c>
      <c r="E27" s="9"/>
      <c r="F27" s="10" t="s">
        <v>56</v>
      </c>
      <c r="G27" s="30">
        <v>819</v>
      </c>
      <c r="H27" s="30">
        <v>819</v>
      </c>
      <c r="I27" s="30"/>
      <c r="J27" s="30">
        <v>766.2</v>
      </c>
      <c r="K27" s="30">
        <v>766.2</v>
      </c>
      <c r="L27" s="30"/>
      <c r="M27" s="30">
        <v>721.6</v>
      </c>
      <c r="N27" s="30">
        <v>721.6</v>
      </c>
      <c r="O27" s="30"/>
    </row>
    <row r="28" spans="1:15" s="5" customFormat="1" ht="14.25" x14ac:dyDescent="0.2">
      <c r="A28" s="3" t="s">
        <v>59</v>
      </c>
      <c r="B28" s="53" t="s">
        <v>9</v>
      </c>
      <c r="C28" s="54" t="s">
        <v>60</v>
      </c>
      <c r="D28" s="54"/>
      <c r="E28" s="55"/>
      <c r="F28" s="56" t="s">
        <v>58</v>
      </c>
      <c r="G28" s="57">
        <v>7</v>
      </c>
      <c r="H28" s="57">
        <v>7</v>
      </c>
      <c r="I28" s="57"/>
      <c r="J28" s="57">
        <v>10</v>
      </c>
      <c r="K28" s="57">
        <v>10</v>
      </c>
      <c r="L28" s="57"/>
      <c r="M28" s="57">
        <v>10</v>
      </c>
      <c r="N28" s="57">
        <v>10</v>
      </c>
      <c r="O28" s="57"/>
    </row>
    <row r="29" spans="1:15" s="4" customFormat="1" ht="15" x14ac:dyDescent="0.25">
      <c r="A29" s="2" t="s">
        <v>62</v>
      </c>
      <c r="B29" s="17" t="s">
        <v>9</v>
      </c>
      <c r="C29" s="8" t="s">
        <v>60</v>
      </c>
      <c r="D29" s="8" t="s">
        <v>22</v>
      </c>
      <c r="E29" s="9"/>
      <c r="F29" s="10" t="s">
        <v>61</v>
      </c>
      <c r="G29" s="30">
        <v>7</v>
      </c>
      <c r="H29" s="30">
        <v>7</v>
      </c>
      <c r="I29" s="30"/>
      <c r="J29" s="30">
        <v>10</v>
      </c>
      <c r="K29" s="30">
        <v>10</v>
      </c>
      <c r="L29" s="30"/>
      <c r="M29" s="30">
        <v>10</v>
      </c>
      <c r="N29" s="30">
        <v>10</v>
      </c>
      <c r="O29" s="30"/>
    </row>
    <row r="30" spans="1:15" s="5" customFormat="1" ht="14.25" x14ac:dyDescent="0.2">
      <c r="A30" s="3" t="s">
        <v>64</v>
      </c>
      <c r="B30" s="53" t="s">
        <v>9</v>
      </c>
      <c r="C30" s="54" t="s">
        <v>65</v>
      </c>
      <c r="D30" s="54" t="s">
        <v>65</v>
      </c>
      <c r="E30" s="55"/>
      <c r="F30" s="56" t="s">
        <v>63</v>
      </c>
      <c r="G30" s="57"/>
      <c r="H30" s="57"/>
      <c r="I30" s="57"/>
      <c r="J30" s="57">
        <v>48.8</v>
      </c>
      <c r="K30" s="57">
        <v>48.8</v>
      </c>
      <c r="L30" s="57"/>
      <c r="M30" s="57">
        <v>100.4</v>
      </c>
      <c r="N30" s="57">
        <v>100.4</v>
      </c>
      <c r="O30" s="57"/>
    </row>
    <row r="31" spans="1:15" ht="14.25" x14ac:dyDescent="0.2">
      <c r="C31" s="14"/>
      <c r="D31" s="15"/>
      <c r="E31" s="15"/>
      <c r="F31" s="16" t="s">
        <v>14</v>
      </c>
      <c r="G31" s="43">
        <f>G14+G18+G20+G24+G26+G28</f>
        <v>2095.3999999999996</v>
      </c>
      <c r="H31" s="44"/>
      <c r="I31" s="44"/>
      <c r="J31" s="43">
        <f>J13</f>
        <v>1950.8</v>
      </c>
      <c r="K31" s="44"/>
      <c r="L31" s="44"/>
      <c r="M31" s="43">
        <f>M13</f>
        <v>2006.2</v>
      </c>
      <c r="N31" s="45"/>
      <c r="O31" s="45"/>
    </row>
    <row r="32" spans="1:15" ht="24" hidden="1" x14ac:dyDescent="0.2">
      <c r="C32" s="12"/>
      <c r="D32" s="13"/>
      <c r="E32" s="29"/>
      <c r="F32" s="11" t="s">
        <v>13</v>
      </c>
      <c r="G32" s="43">
        <f>I13</f>
        <v>0</v>
      </c>
      <c r="H32" s="44"/>
      <c r="I32" s="44"/>
      <c r="J32" s="43">
        <f>L13</f>
        <v>0</v>
      </c>
      <c r="K32" s="44"/>
      <c r="L32" s="44"/>
      <c r="M32" s="43">
        <f>O13</f>
        <v>0</v>
      </c>
      <c r="N32" s="45"/>
      <c r="O32" s="45"/>
    </row>
    <row r="33" spans="3:15" ht="14.25" x14ac:dyDescent="0.2">
      <c r="C33" s="14"/>
      <c r="D33" s="15"/>
      <c r="E33" s="15"/>
      <c r="F33" s="16" t="s">
        <v>15</v>
      </c>
      <c r="G33" s="43">
        <f>G31</f>
        <v>2095.3999999999996</v>
      </c>
      <c r="H33" s="44"/>
      <c r="I33" s="44"/>
      <c r="J33" s="43">
        <f>K13</f>
        <v>1950.8</v>
      </c>
      <c r="K33" s="44"/>
      <c r="L33" s="44"/>
      <c r="M33" s="43">
        <f>N13</f>
        <v>2006.2</v>
      </c>
      <c r="N33" s="45"/>
      <c r="O33" s="45"/>
    </row>
  </sheetData>
  <mergeCells count="5">
    <mergeCell ref="C7:M7"/>
    <mergeCell ref="C9:C10"/>
    <mergeCell ref="D9:D10"/>
    <mergeCell ref="E9:F10"/>
    <mergeCell ref="G9:M9"/>
  </mergeCells>
  <phoneticPr fontId="0" type="noConversion"/>
  <pageMargins left="0.75" right="0.75" top="1" bottom="1" header="0.5" footer="0.5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MFUR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Sapfir</dc:creator>
  <cp:lastModifiedBy>User</cp:lastModifiedBy>
  <cp:lastPrinted>2012-09-13T06:29:17Z</cp:lastPrinted>
  <dcterms:created xsi:type="dcterms:W3CDTF">2007-09-06T11:35:55Z</dcterms:created>
  <dcterms:modified xsi:type="dcterms:W3CDTF">2013-11-27T05:08:36Z</dcterms:modified>
</cp:coreProperties>
</file>